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2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<sst xmlns="http://schemas.openxmlformats.org/spreadsheetml/2006/main" count="4315" uniqueCount="1003">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</sst>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34" sqref="B3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43116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889</v>
      </c>
      <c r="D6" s="674">
        <f aca="true" t="shared" si="0" ref="D6:D15">C6-E6</f>
        <v>0</v>
      </c>
      <c r="E6" s="673">
        <f>'1-Баланс'!G95</f>
        <v>889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-722</v>
      </c>
      <c r="D7" s="674">
        <f t="shared" si="0"/>
        <v>-1440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</v>
      </c>
      <c r="D8" s="674">
        <f t="shared" si="0"/>
        <v>0</v>
      </c>
      <c r="E8" s="673">
        <f>ABS('2-Отчет за доходите'!C44)-ABS('2-Отчет за доходите'!G44)</f>
        <v>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-722</v>
      </c>
      <c r="D11" s="674">
        <f t="shared" si="0"/>
        <v>0</v>
      </c>
      <c r="E11" s="673">
        <f>'4-Отчет за собствения капитал'!L34</f>
        <v>-722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0.02702702702702703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-0.0013850415512465374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0.0006207324643078833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0.0011248593925759281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0.03529411764705882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0.029411764705882353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0.020588235294117647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0.020588235294117647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0.04209328782707622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0.04161979752530934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2.31511839708561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-2.231301939058172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1.81214848143982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-0.0013850415512465374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0.0196078431372549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889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1563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7897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-9338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-10591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-9337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-722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1260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11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1271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1271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241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147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99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340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340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1563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1563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1563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1563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1253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1253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1254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1254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-10591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-10591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-10591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-10591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-723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-723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-722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-722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1260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1260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253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148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55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99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1612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1612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1260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1260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253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148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99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1612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1612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65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1563</v>
      </c>
      <c r="H21" s="196">
        <v>1563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7897</v>
      </c>
      <c r="H26" s="598">
        <f>H20+H21+H22</f>
        <v>7897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-9338</v>
      </c>
      <c r="H28" s="596">
        <f>SUM(H29:H31)</f>
        <v>-9610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1253</v>
      </c>
      <c r="H29" s="196">
        <v>981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-10591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272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-9337</v>
      </c>
      <c r="H34" s="598">
        <f>H28+H32+H33</f>
        <v>-9338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-722</v>
      </c>
      <c r="H37" s="600">
        <f>H26+H18+H34</f>
        <v>-723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1260</v>
      </c>
      <c r="H46" s="196">
        <v>1270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11</v>
      </c>
      <c r="H47" s="196">
        <v>10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1271</v>
      </c>
      <c r="H50" s="596">
        <f>SUM(H44:H49)</f>
        <v>1280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1271</v>
      </c>
      <c r="H56" s="600">
        <f>H50+H52+H53+H54+H55</f>
        <v>1280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241</v>
      </c>
      <c r="H61" s="596">
        <f>SUM(H62:H68)</f>
        <v>220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</v>
      </c>
      <c r="D64" s="196">
        <v>2</v>
      </c>
      <c r="E64" s="89" t="s">
        <v>199</v>
      </c>
      <c r="F64" s="93" t="s">
        <v>200</v>
      </c>
      <c r="G64" s="197">
        <v>94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147</v>
      </c>
      <c r="H68" s="196">
        <v>133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0</v>
      </c>
      <c r="E69" s="201" t="s">
        <v>79</v>
      </c>
      <c r="F69" s="93" t="s">
        <v>216</v>
      </c>
      <c r="G69" s="197">
        <v>99</v>
      </c>
      <c r="H69" s="196">
        <v>111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340</v>
      </c>
      <c r="H71" s="598">
        <f>H59+H60+H61+H69+H70</f>
        <v>331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340</v>
      </c>
      <c r="H79" s="600">
        <f>H71+H73+H75+H77</f>
        <v>331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889</v>
      </c>
      <c r="D95" s="604">
        <f>D94+D56</f>
        <v>888</v>
      </c>
      <c r="E95" s="229" t="s">
        <v>942</v>
      </c>
      <c r="F95" s="489" t="s">
        <v>268</v>
      </c>
      <c r="G95" s="603">
        <f>G37+G40+G56+G79</f>
        <v>889</v>
      </c>
      <c r="H95" s="604">
        <f>H37+H40+H56+H79</f>
        <v>888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43116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J17" sqref="J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</v>
      </c>
      <c r="E15" s="245" t="s">
        <v>79</v>
      </c>
      <c r="F15" s="240" t="s">
        <v>289</v>
      </c>
      <c r="G15" s="316">
        <v>37</v>
      </c>
      <c r="H15" s="317">
        <v>599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37</v>
      </c>
      <c r="H16" s="629">
        <f>SUM(H12:H15)</f>
        <v>599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</v>
      </c>
      <c r="D19" s="317">
        <v>296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323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14</v>
      </c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4</v>
      </c>
      <c r="E27" s="236" t="s">
        <v>104</v>
      </c>
      <c r="F27" s="238" t="s">
        <v>326</v>
      </c>
      <c r="G27" s="628">
        <f>SUM(G22:G26)</f>
        <v>14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</v>
      </c>
      <c r="D31" s="635">
        <f>D29+D22</f>
        <v>327</v>
      </c>
      <c r="E31" s="251" t="s">
        <v>824</v>
      </c>
      <c r="F31" s="266" t="s">
        <v>331</v>
      </c>
      <c r="G31" s="253">
        <f>G16+G18+G27</f>
        <v>51</v>
      </c>
      <c r="H31" s="254">
        <f>H16+H18+H27</f>
        <v>599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272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</v>
      </c>
      <c r="D36" s="637">
        <f>D31-D34+D35</f>
        <v>327</v>
      </c>
      <c r="E36" s="262" t="s">
        <v>346</v>
      </c>
      <c r="F36" s="256" t="s">
        <v>347</v>
      </c>
      <c r="G36" s="267">
        <f>G35-G34+G31</f>
        <v>51</v>
      </c>
      <c r="H36" s="268">
        <f>H35-H34+H31</f>
        <v>599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272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272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272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</v>
      </c>
      <c r="D45" s="631">
        <f>D36+D38+D42</f>
        <v>599</v>
      </c>
      <c r="E45" s="270" t="s">
        <v>373</v>
      </c>
      <c r="F45" s="272" t="s">
        <v>374</v>
      </c>
      <c r="G45" s="630">
        <f>G42+G36</f>
        <v>51</v>
      </c>
      <c r="H45" s="631">
        <f>H42+H36</f>
        <v>599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43116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1000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37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</v>
      </c>
      <c r="D11" s="196">
        <v>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</v>
      </c>
      <c r="D37" s="196">
        <v>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43116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1001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J43" sqref="J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1563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1253</v>
      </c>
      <c r="J13" s="584">
        <f>'1-Баланс'!H30+'1-Баланс'!H33</f>
        <v>-10591</v>
      </c>
      <c r="K13" s="585"/>
      <c r="L13" s="584">
        <f>SUM(C13:K13)</f>
        <v>-723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1563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1253</v>
      </c>
      <c r="J17" s="653">
        <f t="shared" si="2"/>
        <v>-10591</v>
      </c>
      <c r="K17" s="653">
        <f t="shared" si="2"/>
        <v>0</v>
      </c>
      <c r="L17" s="584">
        <f t="shared" si="1"/>
        <v>-723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0</v>
      </c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1563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1254</v>
      </c>
      <c r="J31" s="653">
        <f t="shared" si="6"/>
        <v>-10591</v>
      </c>
      <c r="K31" s="653">
        <f t="shared" si="6"/>
        <v>0</v>
      </c>
      <c r="L31" s="584">
        <f t="shared" si="1"/>
        <v>-722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1563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1254</v>
      </c>
      <c r="J34" s="587">
        <f t="shared" si="7"/>
        <v>-10591</v>
      </c>
      <c r="K34" s="587">
        <f t="shared" si="7"/>
        <v>0</v>
      </c>
      <c r="L34" s="651">
        <f t="shared" si="1"/>
        <v>-722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43116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1000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18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43116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1000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43116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1000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7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1260</v>
      </c>
      <c r="D82" s="138">
        <f>SUM(D83:D86)</f>
        <v>1260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1260</v>
      </c>
      <c r="D83" s="197">
        <v>1260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253</v>
      </c>
      <c r="D87" s="134">
        <f>SUM(D88:D92)+D96</f>
        <v>253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</v>
      </c>
      <c r="D88" s="197">
        <v>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148</v>
      </c>
      <c r="D92" s="138">
        <f>SUM(D93:D95)</f>
        <v>148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55</v>
      </c>
      <c r="D93" s="197">
        <v>55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99</v>
      </c>
      <c r="D97" s="197">
        <v>99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1612</v>
      </c>
      <c r="D98" s="433">
        <f>D87+D82+D77+D73+D97</f>
        <v>1612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1612</v>
      </c>
      <c r="D99" s="427">
        <f>D98+D70+D68</f>
        <v>1612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43116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1000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43116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 t="s">
        <v>1002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2017-04-19T10:46:11Z</cp:lastPrinted>
  <dcterms:created xsi:type="dcterms:W3CDTF">2006-09-16T00:00:00Z</dcterms:created>
  <dcterms:modified xsi:type="dcterms:W3CDTF">2018-01-15T07:16:28Z</dcterms:modified>
  <cp:category/>
  <cp:version/>
  <cp:contentType/>
  <cp:contentStatus/>
</cp:coreProperties>
</file>